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2014г" sheetId="3" r:id="rId1"/>
  </sheets>
  <calcPr calcId="125725"/>
</workbook>
</file>

<file path=xl/calcChain.xml><?xml version="1.0" encoding="utf-8"?>
<calcChain xmlns="http://schemas.openxmlformats.org/spreadsheetml/2006/main">
  <c r="J10" i="3"/>
  <c r="E10" s="1"/>
  <c r="H10" s="1"/>
  <c r="J12"/>
  <c r="E12" s="1"/>
  <c r="H12" s="1"/>
  <c r="J13"/>
  <c r="E13" s="1"/>
  <c r="H13" s="1"/>
  <c r="J14"/>
  <c r="E14" s="1"/>
  <c r="H14" s="1"/>
  <c r="J17"/>
  <c r="E17" s="1"/>
  <c r="H17" s="1"/>
  <c r="F15"/>
  <c r="F9"/>
  <c r="F16"/>
  <c r="F11"/>
  <c r="J11" s="1"/>
  <c r="E11" s="1"/>
  <c r="H11" s="1"/>
  <c r="I16"/>
  <c r="J16" s="1"/>
  <c r="E16" s="1"/>
  <c r="H16" s="1"/>
  <c r="I15"/>
  <c r="J15" s="1"/>
  <c r="E15" s="1"/>
  <c r="I9"/>
  <c r="J9" s="1"/>
  <c r="E9" s="1"/>
  <c r="H9" s="1"/>
  <c r="F31"/>
  <c r="F39" s="1"/>
  <c r="H15" l="1"/>
  <c r="H19" s="1"/>
  <c r="I19"/>
  <c r="E42"/>
  <c r="E43"/>
  <c r="F19"/>
  <c r="E19"/>
  <c r="D19"/>
  <c r="G17"/>
  <c r="G16"/>
  <c r="G15"/>
  <c r="G14"/>
  <c r="G13"/>
  <c r="G12"/>
  <c r="G11"/>
  <c r="G10"/>
  <c r="G9"/>
  <c r="E44" l="1"/>
  <c r="G19"/>
</calcChain>
</file>

<file path=xl/sharedStrings.xml><?xml version="1.0" encoding="utf-8"?>
<sst xmlns="http://schemas.openxmlformats.org/spreadsheetml/2006/main" count="70" uniqueCount="53">
  <si>
    <t>Обслуживание ИТП</t>
  </si>
  <si>
    <t>Итого:</t>
  </si>
  <si>
    <t>№</t>
  </si>
  <si>
    <t>Содержание дворовой территории</t>
  </si>
  <si>
    <t xml:space="preserve"> тыс. руб.</t>
  </si>
  <si>
    <t>Обслуживаемая жилая площадь</t>
  </si>
  <si>
    <t>м2</t>
  </si>
  <si>
    <t>Численность проживающих</t>
  </si>
  <si>
    <t>чел.</t>
  </si>
  <si>
    <t>Вид услуг</t>
  </si>
  <si>
    <t>Един. изм-я</t>
  </si>
  <si>
    <t>Задолженность по кварплате и текущему ремонту на 01.01.13г.(+долг,     -переплата</t>
  </si>
  <si>
    <t>Доходы</t>
  </si>
  <si>
    <t>Задолженность по кварплате и текущему ремонту за 2013 г. на 01.01.13г.(+долг,       -переплата)</t>
  </si>
  <si>
    <t>Всего задолженность по кварплате и текущему ремонту на 01.01.14г.(с учетом долга на начало года)</t>
  </si>
  <si>
    <t>(платежи населения начисленные)</t>
  </si>
  <si>
    <t>(платежи населения оплаченные)</t>
  </si>
  <si>
    <t>Тех.обслуж.внутрид.оборудования</t>
  </si>
  <si>
    <t>тыс</t>
  </si>
  <si>
    <t xml:space="preserve">Тек. Ремонт </t>
  </si>
  <si>
    <t>Уборка подъезда, лестничных клеток</t>
  </si>
  <si>
    <t>Обслуживание мусоропровода</t>
  </si>
  <si>
    <t>Освещение подъездов</t>
  </si>
  <si>
    <t>Обслуживание домофонов</t>
  </si>
  <si>
    <t>Сан.очистка-вывоз ТБО, включая утилизацию</t>
  </si>
  <si>
    <t>ИТОГО:</t>
  </si>
  <si>
    <t>Расход общедомового прибора учета холодной воды</t>
  </si>
  <si>
    <t>Расход электроэнергии</t>
  </si>
  <si>
    <t>кВт</t>
  </si>
  <si>
    <t>Вывезено ТБО</t>
  </si>
  <si>
    <t>м3</t>
  </si>
  <si>
    <t>Вывезено КГО</t>
  </si>
  <si>
    <t>Поступило заявок</t>
  </si>
  <si>
    <t>шт</t>
  </si>
  <si>
    <t xml:space="preserve">Выполнено </t>
  </si>
  <si>
    <t>Задолженность по текущему ремонту на 01.01.2014</t>
  </si>
  <si>
    <t xml:space="preserve">Генеральный директор ООО "НЖК"                                      Сечина М.В.   </t>
  </si>
  <si>
    <t>Отчет о доходах и расходах за 2014 год по жилому дому ул.Ленина 16/2</t>
  </si>
  <si>
    <t>Основные показатели жилого дома за 2014 год</t>
  </si>
  <si>
    <t>Перечень работ по текущему ремонту за в 2014г.</t>
  </si>
  <si>
    <t>Выполнено  по т/ремонту в 2014г</t>
  </si>
  <si>
    <t>Оплачено за  т/ремонт в 2014</t>
  </si>
  <si>
    <t>Обшивка и утепление откосов вх.дверей (3 под.) Сантехнические работы</t>
  </si>
  <si>
    <t>Обшивка и утепление откосов вх.дв. 2 под.</t>
  </si>
  <si>
    <t xml:space="preserve">Замена злемента питания тепловычислителя </t>
  </si>
  <si>
    <t>Изготовление и установка метал.ограждений</t>
  </si>
  <si>
    <t>Обшивка и утепление откосов (2,4под)Установка уличных урн</t>
  </si>
  <si>
    <t>Установка огнетушителей самосраб,межэтажных дверных полотен</t>
  </si>
  <si>
    <t>Проверка вет.каналов кв 17,68</t>
  </si>
  <si>
    <t xml:space="preserve">Покос травы </t>
  </si>
  <si>
    <t>Изготовление шайб сантехнических</t>
  </si>
  <si>
    <t>Установка ливневой канализации  с выводом на ландшафт с 1 по 4 под</t>
  </si>
  <si>
    <t>Задолженность по текущему ремонту на 01.01.2015</t>
  </si>
</sst>
</file>

<file path=xl/styles.xml><?xml version="1.0" encoding="utf-8"?>
<styleSheet xmlns="http://schemas.openxmlformats.org/spreadsheetml/2006/main">
  <numFmts count="1">
    <numFmt numFmtId="164" formatCode="0.000"/>
  </numFmts>
  <fonts count="7">
    <font>
      <sz val="11"/>
      <color theme="1"/>
      <name val="Calibri"/>
      <family val="2"/>
      <charset val="204"/>
      <scheme val="minor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name val="Arial Cyr"/>
      <charset val="204"/>
    </font>
    <font>
      <b/>
      <sz val="10"/>
      <name val="Arial Cyr"/>
      <charset val="204"/>
    </font>
    <font>
      <b/>
      <sz val="1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88">
    <xf numFmtId="0" fontId="0" fillId="0" borderId="0" xfId="0"/>
    <xf numFmtId="0" fontId="1" fillId="0" borderId="6" xfId="0" applyFont="1" applyBorder="1" applyAlignment="1">
      <alignment horizontal="center" wrapText="1"/>
    </xf>
    <xf numFmtId="0" fontId="1" fillId="0" borderId="8" xfId="0" applyFont="1" applyBorder="1" applyAlignment="1">
      <alignment horizontal="center" wrapText="1"/>
    </xf>
    <xf numFmtId="0" fontId="1" fillId="0" borderId="11" xfId="0" applyFont="1" applyBorder="1" applyAlignment="1">
      <alignment wrapText="1"/>
    </xf>
    <xf numFmtId="2" fontId="2" fillId="0" borderId="12" xfId="0" applyNumberFormat="1" applyFont="1" applyBorder="1" applyAlignment="1">
      <alignment wrapText="1"/>
    </xf>
    <xf numFmtId="0" fontId="1" fillId="0" borderId="9" xfId="0" applyFont="1" applyBorder="1" applyAlignment="1">
      <alignment horizontal="center" wrapText="1"/>
    </xf>
    <xf numFmtId="2" fontId="2" fillId="0" borderId="13" xfId="0" applyNumberFormat="1" applyFont="1" applyBorder="1" applyAlignment="1">
      <alignment wrapText="1"/>
    </xf>
    <xf numFmtId="0" fontId="1" fillId="0" borderId="14" xfId="0" applyFont="1" applyBorder="1" applyAlignment="1">
      <alignment horizontal="center" wrapText="1"/>
    </xf>
    <xf numFmtId="2" fontId="1" fillId="0" borderId="15" xfId="0" applyNumberFormat="1" applyFont="1" applyBorder="1" applyAlignment="1">
      <alignment wrapText="1"/>
    </xf>
    <xf numFmtId="0" fontId="0" fillId="2" borderId="0" xfId="0" applyFont="1" applyFill="1"/>
    <xf numFmtId="0" fontId="0" fillId="2" borderId="0" xfId="0" applyFill="1" applyAlignment="1">
      <alignment horizontal="left"/>
    </xf>
    <xf numFmtId="0" fontId="0" fillId="2" borderId="0" xfId="0" applyFont="1" applyFill="1" applyAlignment="1">
      <alignment horizontal="right"/>
    </xf>
    <xf numFmtId="0" fontId="5" fillId="2" borderId="0" xfId="0" applyFont="1" applyFill="1" applyAlignment="1">
      <alignment horizontal="center"/>
    </xf>
    <xf numFmtId="0" fontId="0" fillId="2" borderId="0" xfId="0" applyFont="1" applyFill="1" applyAlignment="1"/>
    <xf numFmtId="0" fontId="0" fillId="2" borderId="1" xfId="0" applyFill="1" applyBorder="1" applyAlignment="1">
      <alignment horizontal="center" vertical="center" wrapText="1"/>
    </xf>
    <xf numFmtId="0" fontId="0" fillId="2" borderId="16" xfId="0" applyFont="1" applyFill="1" applyBorder="1" applyAlignment="1">
      <alignment horizontal="center"/>
    </xf>
    <xf numFmtId="0" fontId="0" fillId="2" borderId="17" xfId="0" applyFont="1" applyFill="1" applyBorder="1" applyAlignment="1">
      <alignment horizontal="center"/>
    </xf>
    <xf numFmtId="0" fontId="0" fillId="2" borderId="18" xfId="0" applyFont="1" applyFill="1" applyBorder="1" applyAlignment="1">
      <alignment horizontal="center"/>
    </xf>
    <xf numFmtId="0" fontId="0" fillId="2" borderId="19" xfId="0" applyFont="1" applyFill="1" applyBorder="1" applyAlignment="1">
      <alignment horizontal="center"/>
    </xf>
    <xf numFmtId="0" fontId="0" fillId="2" borderId="8" xfId="0" applyFont="1" applyFill="1" applyBorder="1" applyAlignment="1">
      <alignment horizontal="center"/>
    </xf>
    <xf numFmtId="0" fontId="0" fillId="2" borderId="5" xfId="0" applyFill="1" applyBorder="1"/>
    <xf numFmtId="164" fontId="0" fillId="2" borderId="1" xfId="0" applyNumberFormat="1" applyFill="1" applyBorder="1" applyAlignment="1">
      <alignment horizontal="center"/>
    </xf>
    <xf numFmtId="0" fontId="0" fillId="2" borderId="3" xfId="0" applyFont="1" applyFill="1" applyBorder="1" applyAlignment="1">
      <alignment horizontal="center"/>
    </xf>
    <xf numFmtId="164" fontId="0" fillId="2" borderId="1" xfId="0" applyNumberFormat="1" applyFont="1" applyFill="1" applyBorder="1" applyAlignment="1">
      <alignment horizontal="center"/>
    </xf>
    <xf numFmtId="2" fontId="0" fillId="2" borderId="1" xfId="0" applyNumberFormat="1" applyFont="1" applyFill="1" applyBorder="1" applyAlignment="1">
      <alignment horizontal="center"/>
    </xf>
    <xf numFmtId="2" fontId="0" fillId="2" borderId="12" xfId="0" applyNumberFormat="1" applyFont="1" applyFill="1" applyBorder="1" applyAlignment="1">
      <alignment horizontal="center"/>
    </xf>
    <xf numFmtId="0" fontId="0" fillId="2" borderId="4" xfId="0" applyFill="1" applyBorder="1"/>
    <xf numFmtId="0" fontId="5" fillId="2" borderId="14" xfId="0" applyFont="1" applyFill="1" applyBorder="1" applyAlignment="1">
      <alignment horizontal="center"/>
    </xf>
    <xf numFmtId="0" fontId="5" fillId="2" borderId="20" xfId="0" applyFont="1" applyFill="1" applyBorder="1"/>
    <xf numFmtId="2" fontId="5" fillId="2" borderId="10" xfId="0" applyNumberFormat="1" applyFont="1" applyFill="1" applyBorder="1" applyAlignment="1">
      <alignment horizontal="center"/>
    </xf>
    <xf numFmtId="2" fontId="5" fillId="2" borderId="15" xfId="0" applyNumberFormat="1" applyFont="1" applyFill="1" applyBorder="1" applyAlignment="1">
      <alignment horizontal="center"/>
    </xf>
    <xf numFmtId="0" fontId="0" fillId="2" borderId="6" xfId="0" applyFont="1" applyFill="1" applyBorder="1" applyAlignment="1">
      <alignment horizontal="center"/>
    </xf>
    <xf numFmtId="0" fontId="0" fillId="2" borderId="7" xfId="0" applyFill="1" applyBorder="1"/>
    <xf numFmtId="0" fontId="0" fillId="2" borderId="7" xfId="0" applyFill="1" applyBorder="1" applyAlignment="1">
      <alignment horizontal="center"/>
    </xf>
    <xf numFmtId="0" fontId="0" fillId="2" borderId="11" xfId="0" applyFont="1" applyFill="1" applyBorder="1"/>
    <xf numFmtId="0" fontId="0" fillId="2" borderId="1" xfId="0" applyFill="1" applyBorder="1"/>
    <xf numFmtId="0" fontId="0" fillId="2" borderId="1" xfId="0" applyFill="1" applyBorder="1" applyAlignment="1">
      <alignment horizontal="center"/>
    </xf>
    <xf numFmtId="0" fontId="0" fillId="2" borderId="12" xfId="0" applyFont="1" applyFill="1" applyBorder="1"/>
    <xf numFmtId="0" fontId="0" fillId="2" borderId="14" xfId="0" applyFont="1" applyFill="1" applyBorder="1" applyAlignment="1">
      <alignment horizontal="center"/>
    </xf>
    <xf numFmtId="0" fontId="0" fillId="2" borderId="10" xfId="0" applyFill="1" applyBorder="1"/>
    <xf numFmtId="0" fontId="0" fillId="2" borderId="10" xfId="0" applyFill="1" applyBorder="1" applyAlignment="1">
      <alignment horizontal="center"/>
    </xf>
    <xf numFmtId="0" fontId="0" fillId="2" borderId="15" xfId="0" applyFont="1" applyFill="1" applyBorder="1"/>
    <xf numFmtId="0" fontId="0" fillId="2" borderId="10" xfId="0" applyFont="1" applyFill="1" applyBorder="1"/>
    <xf numFmtId="0" fontId="3" fillId="2" borderId="15" xfId="0" applyFont="1" applyFill="1" applyBorder="1"/>
    <xf numFmtId="0" fontId="5" fillId="2" borderId="0" xfId="0" applyFont="1" applyFill="1"/>
    <xf numFmtId="0" fontId="3" fillId="2" borderId="10" xfId="0" applyFont="1" applyFill="1" applyBorder="1"/>
    <xf numFmtId="0" fontId="3" fillId="2" borderId="7" xfId="0" applyFont="1" applyFill="1" applyBorder="1" applyAlignment="1">
      <alignment horizontal="center"/>
    </xf>
    <xf numFmtId="164" fontId="3" fillId="2" borderId="15" xfId="0" applyNumberFormat="1" applyFont="1" applyFill="1" applyBorder="1"/>
    <xf numFmtId="2" fontId="3" fillId="2" borderId="15" xfId="0" applyNumberFormat="1" applyFont="1" applyFill="1" applyBorder="1"/>
    <xf numFmtId="0" fontId="2" fillId="0" borderId="3" xfId="0" applyFont="1" applyBorder="1" applyAlignment="1">
      <alignment horizontal="left" wrapText="1"/>
    </xf>
    <xf numFmtId="0" fontId="2" fillId="0" borderId="4" xfId="0" applyFont="1" applyBorder="1" applyAlignment="1">
      <alignment horizontal="left" wrapText="1"/>
    </xf>
    <xf numFmtId="0" fontId="0" fillId="2" borderId="1" xfId="0" applyFont="1" applyFill="1" applyBorder="1" applyAlignment="1">
      <alignment horizontal="center"/>
    </xf>
    <xf numFmtId="0" fontId="0" fillId="2" borderId="0" xfId="0" applyFont="1" applyFill="1" applyAlignment="1">
      <alignment horizontal="center"/>
    </xf>
    <xf numFmtId="0" fontId="0" fillId="2" borderId="1" xfId="0" applyFont="1" applyFill="1" applyBorder="1" applyAlignment="1">
      <alignment horizontal="center" vertical="center" wrapText="1"/>
    </xf>
    <xf numFmtId="0" fontId="1" fillId="0" borderId="0" xfId="0" applyNumberFormat="1" applyFont="1" applyAlignment="1">
      <alignment horizontal="left" wrapText="1"/>
    </xf>
    <xf numFmtId="0" fontId="0" fillId="2" borderId="0" xfId="0" applyFill="1"/>
    <xf numFmtId="0" fontId="2" fillId="0" borderId="2" xfId="0" applyFont="1" applyBorder="1" applyAlignment="1">
      <alignment horizontal="left" wrapText="1"/>
    </xf>
    <xf numFmtId="0" fontId="2" fillId="0" borderId="3" xfId="0" applyFont="1" applyBorder="1" applyAlignment="1">
      <alignment horizontal="left" wrapText="1"/>
    </xf>
    <xf numFmtId="0" fontId="2" fillId="0" borderId="4" xfId="0" applyFont="1" applyBorder="1" applyAlignment="1">
      <alignment horizontal="left" wrapText="1"/>
    </xf>
    <xf numFmtId="0" fontId="2" fillId="0" borderId="2" xfId="0" applyFont="1" applyBorder="1" applyAlignment="1">
      <alignment horizontal="left" wrapText="1"/>
    </xf>
    <xf numFmtId="0" fontId="2" fillId="0" borderId="3" xfId="0" applyFont="1" applyBorder="1" applyAlignment="1">
      <alignment horizontal="left" wrapText="1"/>
    </xf>
    <xf numFmtId="0" fontId="2" fillId="0" borderId="4" xfId="0" applyFont="1" applyBorder="1" applyAlignment="1">
      <alignment horizontal="left" wrapText="1"/>
    </xf>
    <xf numFmtId="0" fontId="2" fillId="0" borderId="2" xfId="0" applyFont="1" applyBorder="1" applyAlignment="1">
      <alignment horizontal="left" wrapText="1"/>
    </xf>
    <xf numFmtId="164" fontId="0" fillId="0" borderId="0" xfId="0" applyNumberFormat="1"/>
    <xf numFmtId="164" fontId="0" fillId="2" borderId="3" xfId="0" applyNumberFormat="1" applyFont="1" applyFill="1" applyBorder="1" applyAlignment="1">
      <alignment horizontal="center"/>
    </xf>
    <xf numFmtId="0" fontId="4" fillId="2" borderId="0" xfId="0" applyFont="1" applyFill="1" applyAlignment="1">
      <alignment horizontal="center"/>
    </xf>
    <xf numFmtId="0" fontId="0" fillId="2" borderId="0" xfId="0" applyFont="1" applyFill="1" applyAlignment="1">
      <alignment horizontal="center"/>
    </xf>
    <xf numFmtId="0" fontId="0" fillId="2" borderId="6" xfId="0" applyFont="1" applyFill="1" applyBorder="1" applyAlignment="1">
      <alignment horizontal="center" vertical="center" wrapText="1"/>
    </xf>
    <xf numFmtId="0" fontId="0" fillId="2" borderId="8" xfId="0" applyFont="1" applyFill="1" applyBorder="1" applyAlignment="1">
      <alignment horizontal="center" vertical="center" wrapText="1"/>
    </xf>
    <xf numFmtId="0" fontId="0" fillId="2" borderId="7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0" fillId="2" borderId="12" xfId="0" applyFont="1" applyFill="1" applyBorder="1" applyAlignment="1">
      <alignment horizontal="center" vertical="center" wrapText="1"/>
    </xf>
    <xf numFmtId="0" fontId="5" fillId="2" borderId="21" xfId="0" applyFont="1" applyFill="1" applyBorder="1" applyAlignment="1">
      <alignment horizontal="center" vertical="center"/>
    </xf>
    <xf numFmtId="0" fontId="0" fillId="2" borderId="7" xfId="0" applyFont="1" applyFill="1" applyBorder="1" applyAlignment="1">
      <alignment horizontal="center"/>
    </xf>
    <xf numFmtId="0" fontId="0" fillId="2" borderId="1" xfId="0" applyFont="1" applyFill="1" applyBorder="1" applyAlignment="1">
      <alignment horizontal="center"/>
    </xf>
    <xf numFmtId="0" fontId="0" fillId="2" borderId="10" xfId="0" applyFont="1" applyFill="1" applyBorder="1" applyAlignment="1">
      <alignment horizontal="center"/>
    </xf>
    <xf numFmtId="0" fontId="5" fillId="2" borderId="0" xfId="0" applyFont="1" applyFill="1" applyBorder="1" applyAlignment="1">
      <alignment horizontal="center" vertical="center"/>
    </xf>
    <xf numFmtId="0" fontId="1" fillId="0" borderId="7" xfId="0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1" fillId="0" borderId="0" xfId="0" applyNumberFormat="1" applyFont="1" applyAlignment="1">
      <alignment horizontal="left" wrapText="1"/>
    </xf>
    <xf numFmtId="0" fontId="2" fillId="0" borderId="2" xfId="0" applyFont="1" applyBorder="1" applyAlignment="1">
      <alignment horizontal="left" wrapText="1"/>
    </xf>
    <xf numFmtId="0" fontId="2" fillId="0" borderId="3" xfId="0" applyFont="1" applyBorder="1" applyAlignment="1">
      <alignment horizontal="left" wrapText="1"/>
    </xf>
    <xf numFmtId="0" fontId="2" fillId="0" borderId="4" xfId="0" applyFont="1" applyBorder="1" applyAlignment="1">
      <alignment horizontal="left" wrapText="1"/>
    </xf>
    <xf numFmtId="0" fontId="1" fillId="0" borderId="10" xfId="0" applyFont="1" applyBorder="1" applyAlignment="1">
      <alignment wrapText="1"/>
    </xf>
    <xf numFmtId="0" fontId="2" fillId="0" borderId="10" xfId="0" applyFont="1" applyBorder="1" applyAlignment="1">
      <alignment wrapText="1"/>
    </xf>
    <xf numFmtId="0" fontId="6" fillId="0" borderId="0" xfId="0" applyNumberFormat="1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J48"/>
  <sheetViews>
    <sheetView tabSelected="1" workbookViewId="0">
      <selection activeCell="A44" sqref="A1:H44"/>
    </sheetView>
  </sheetViews>
  <sheetFormatPr defaultRowHeight="15"/>
  <cols>
    <col min="2" max="2" width="52.7109375" customWidth="1"/>
    <col min="4" max="4" width="18.7109375" customWidth="1"/>
    <col min="5" max="5" width="11.85546875" customWidth="1"/>
    <col min="6" max="6" width="11.28515625" customWidth="1"/>
    <col min="7" max="7" width="13.42578125" customWidth="1"/>
    <col min="8" max="8" width="11.7109375" customWidth="1"/>
    <col min="9" max="11" width="0" hidden="1" customWidth="1"/>
  </cols>
  <sheetData>
    <row r="2" spans="1:10" ht="15.75">
      <c r="A2" s="52"/>
      <c r="B2" s="65" t="s">
        <v>37</v>
      </c>
      <c r="C2" s="65"/>
      <c r="D2" s="65"/>
      <c r="E2" s="65"/>
      <c r="F2" s="65"/>
      <c r="G2" s="65"/>
      <c r="H2" s="65"/>
    </row>
    <row r="3" spans="1:10">
      <c r="A3" s="52"/>
      <c r="B3" s="10" t="s">
        <v>5</v>
      </c>
      <c r="C3" s="11">
        <v>4764.7</v>
      </c>
      <c r="D3" s="10" t="s">
        <v>6</v>
      </c>
      <c r="E3" s="52"/>
      <c r="F3" s="52"/>
      <c r="G3" s="52"/>
      <c r="H3" s="52"/>
    </row>
    <row r="4" spans="1:10">
      <c r="A4" s="12"/>
      <c r="B4" s="10" t="s">
        <v>7</v>
      </c>
      <c r="C4" s="11">
        <v>191</v>
      </c>
      <c r="D4" s="10" t="s">
        <v>8</v>
      </c>
      <c r="E4" s="13"/>
      <c r="F4" s="13"/>
      <c r="G4" s="13"/>
      <c r="H4" s="13"/>
    </row>
    <row r="5" spans="1:10" ht="15.75" thickBot="1">
      <c r="A5" s="52"/>
      <c r="B5" s="66"/>
      <c r="C5" s="66"/>
      <c r="D5" s="66"/>
      <c r="E5" s="66"/>
      <c r="F5" s="66"/>
      <c r="G5" s="66"/>
      <c r="H5" s="66"/>
    </row>
    <row r="6" spans="1:10">
      <c r="A6" s="67" t="s">
        <v>2</v>
      </c>
      <c r="B6" s="69" t="s">
        <v>9</v>
      </c>
      <c r="C6" s="69" t="s">
        <v>10</v>
      </c>
      <c r="D6" s="71" t="s">
        <v>11</v>
      </c>
      <c r="E6" s="69" t="s">
        <v>12</v>
      </c>
      <c r="F6" s="69"/>
      <c r="G6" s="71" t="s">
        <v>13</v>
      </c>
      <c r="H6" s="72" t="s">
        <v>14</v>
      </c>
    </row>
    <row r="7" spans="1:10" ht="60">
      <c r="A7" s="68"/>
      <c r="B7" s="70"/>
      <c r="C7" s="70"/>
      <c r="D7" s="70"/>
      <c r="E7" s="53" t="s">
        <v>15</v>
      </c>
      <c r="F7" s="14" t="s">
        <v>16</v>
      </c>
      <c r="G7" s="70"/>
      <c r="H7" s="73"/>
    </row>
    <row r="8" spans="1:10" ht="15.75" thickBot="1">
      <c r="A8" s="15">
        <v>1</v>
      </c>
      <c r="B8" s="16">
        <v>2</v>
      </c>
      <c r="C8" s="16">
        <v>3</v>
      </c>
      <c r="D8" s="16">
        <v>4</v>
      </c>
      <c r="E8" s="17">
        <v>5</v>
      </c>
      <c r="F8" s="16">
        <v>6</v>
      </c>
      <c r="G8" s="16">
        <v>7</v>
      </c>
      <c r="H8" s="18">
        <v>8</v>
      </c>
    </row>
    <row r="9" spans="1:10" ht="15.75" thickTop="1">
      <c r="A9" s="19">
        <v>1</v>
      </c>
      <c r="B9" s="20" t="s">
        <v>17</v>
      </c>
      <c r="C9" s="21" t="s">
        <v>18</v>
      </c>
      <c r="D9" s="51">
        <v>55.03</v>
      </c>
      <c r="E9" s="64">
        <f t="shared" ref="E9:E17" si="0">J9</f>
        <v>420.58999999999992</v>
      </c>
      <c r="F9" s="23">
        <f>396.45+33.15+0.02</f>
        <v>429.61999999999995</v>
      </c>
      <c r="G9" s="24">
        <f>E9-F9</f>
        <v>-9.0300000000000296</v>
      </c>
      <c r="H9" s="25">
        <f>D9+E9-F9</f>
        <v>45.999999999999943</v>
      </c>
      <c r="I9">
        <f>56.07-10.07</f>
        <v>46</v>
      </c>
      <c r="J9" s="63">
        <f>I9-D9+F9</f>
        <v>420.58999999999992</v>
      </c>
    </row>
    <row r="10" spans="1:10">
      <c r="A10" s="19">
        <v>2</v>
      </c>
      <c r="B10" s="20" t="s">
        <v>19</v>
      </c>
      <c r="C10" s="21" t="s">
        <v>18</v>
      </c>
      <c r="D10" s="51">
        <v>46.03</v>
      </c>
      <c r="E10" s="64">
        <f t="shared" si="0"/>
        <v>268.32</v>
      </c>
      <c r="F10" s="23">
        <v>281.95999999999998</v>
      </c>
      <c r="G10" s="24">
        <f>E10-F10</f>
        <v>-13.639999999999986</v>
      </c>
      <c r="H10" s="25">
        <f t="shared" ref="H10:H17" si="1">D10+E10-F10</f>
        <v>32.390000000000043</v>
      </c>
      <c r="I10">
        <v>32.39</v>
      </c>
      <c r="J10" s="63">
        <f t="shared" ref="J10:J17" si="2">I10-D10+F10</f>
        <v>268.32</v>
      </c>
    </row>
    <row r="11" spans="1:10">
      <c r="A11" s="19">
        <v>3</v>
      </c>
      <c r="B11" s="20" t="s">
        <v>3</v>
      </c>
      <c r="C11" s="21" t="s">
        <v>18</v>
      </c>
      <c r="D11" s="51">
        <v>29.71</v>
      </c>
      <c r="E11" s="64">
        <f t="shared" si="0"/>
        <v>185.43</v>
      </c>
      <c r="F11" s="23">
        <f>189.77+0.07</f>
        <v>189.84</v>
      </c>
      <c r="G11" s="24">
        <f t="shared" ref="G11:G14" si="3">E11-F11</f>
        <v>-4.4099999999999966</v>
      </c>
      <c r="H11" s="25">
        <f t="shared" si="1"/>
        <v>25.300000000000011</v>
      </c>
      <c r="I11">
        <v>25.3</v>
      </c>
      <c r="J11" s="63">
        <f t="shared" si="2"/>
        <v>185.43</v>
      </c>
    </row>
    <row r="12" spans="1:10">
      <c r="A12" s="19">
        <v>4</v>
      </c>
      <c r="B12" s="26" t="s">
        <v>20</v>
      </c>
      <c r="C12" s="21" t="s">
        <v>18</v>
      </c>
      <c r="D12" s="51">
        <v>33.69</v>
      </c>
      <c r="E12" s="64">
        <f t="shared" si="0"/>
        <v>179.06</v>
      </c>
      <c r="F12" s="23">
        <v>191.73</v>
      </c>
      <c r="G12" s="24">
        <f t="shared" si="3"/>
        <v>-12.669999999999987</v>
      </c>
      <c r="H12" s="25">
        <f t="shared" si="1"/>
        <v>21.02000000000001</v>
      </c>
      <c r="I12">
        <v>21.02</v>
      </c>
      <c r="J12" s="63">
        <f t="shared" si="2"/>
        <v>179.06</v>
      </c>
    </row>
    <row r="13" spans="1:10">
      <c r="A13" s="19">
        <v>5</v>
      </c>
      <c r="B13" s="26" t="s">
        <v>21</v>
      </c>
      <c r="C13" s="21" t="s">
        <v>18</v>
      </c>
      <c r="D13" s="51">
        <v>18.73</v>
      </c>
      <c r="E13" s="64">
        <f t="shared" si="0"/>
        <v>108.12</v>
      </c>
      <c r="F13" s="23">
        <v>114.19</v>
      </c>
      <c r="G13" s="24">
        <f t="shared" si="3"/>
        <v>-6.0699999999999932</v>
      </c>
      <c r="H13" s="25">
        <f t="shared" si="1"/>
        <v>12.660000000000011</v>
      </c>
      <c r="I13">
        <v>12.66</v>
      </c>
      <c r="J13" s="63">
        <f t="shared" si="2"/>
        <v>108.12</v>
      </c>
    </row>
    <row r="14" spans="1:10">
      <c r="A14" s="19">
        <v>6</v>
      </c>
      <c r="B14" s="26" t="s">
        <v>22</v>
      </c>
      <c r="C14" s="21" t="s">
        <v>18</v>
      </c>
      <c r="D14" s="51">
        <v>13.9</v>
      </c>
      <c r="E14" s="64">
        <f t="shared" si="0"/>
        <v>61.040000000000006</v>
      </c>
      <c r="F14" s="23">
        <v>67.2</v>
      </c>
      <c r="G14" s="24">
        <f t="shared" si="3"/>
        <v>-6.1599999999999966</v>
      </c>
      <c r="H14" s="25">
        <f t="shared" si="1"/>
        <v>7.7400000000000091</v>
      </c>
      <c r="I14">
        <v>7.74</v>
      </c>
      <c r="J14" s="63">
        <f t="shared" si="2"/>
        <v>61.040000000000006</v>
      </c>
    </row>
    <row r="15" spans="1:10">
      <c r="A15" s="19">
        <v>7</v>
      </c>
      <c r="B15" s="26" t="s">
        <v>23</v>
      </c>
      <c r="C15" s="21" t="s">
        <v>18</v>
      </c>
      <c r="D15" s="51">
        <v>85.8</v>
      </c>
      <c r="E15" s="64">
        <f t="shared" si="0"/>
        <v>11.36</v>
      </c>
      <c r="F15" s="23">
        <f>10.81+84.52</f>
        <v>95.33</v>
      </c>
      <c r="G15" s="24">
        <f>E15-F15</f>
        <v>-83.97</v>
      </c>
      <c r="H15" s="25">
        <f t="shared" si="1"/>
        <v>1.8299999999999983</v>
      </c>
      <c r="I15">
        <f>2.75-0.92</f>
        <v>1.83</v>
      </c>
      <c r="J15" s="63">
        <f t="shared" si="2"/>
        <v>11.36</v>
      </c>
    </row>
    <row r="16" spans="1:10">
      <c r="A16" s="19">
        <v>8</v>
      </c>
      <c r="B16" s="26" t="s">
        <v>0</v>
      </c>
      <c r="C16" s="21" t="s">
        <v>18</v>
      </c>
      <c r="D16" s="51">
        <v>15.75</v>
      </c>
      <c r="E16" s="64">
        <f t="shared" si="0"/>
        <v>102.67999999999999</v>
      </c>
      <c r="F16" s="23">
        <f>87.78+18.02</f>
        <v>105.8</v>
      </c>
      <c r="G16" s="24">
        <f t="shared" ref="G16" si="4">E16-F16</f>
        <v>-3.1200000000000045</v>
      </c>
      <c r="H16" s="25">
        <f t="shared" si="1"/>
        <v>12.629999999999995</v>
      </c>
      <c r="I16">
        <f>12.58+0.05</f>
        <v>12.63</v>
      </c>
      <c r="J16" s="63">
        <f t="shared" si="2"/>
        <v>102.67999999999999</v>
      </c>
    </row>
    <row r="17" spans="1:10">
      <c r="A17" s="19">
        <v>10</v>
      </c>
      <c r="B17" s="26" t="s">
        <v>24</v>
      </c>
      <c r="C17" s="21" t="s">
        <v>18</v>
      </c>
      <c r="D17" s="51">
        <v>15.64</v>
      </c>
      <c r="E17" s="64">
        <f t="shared" si="0"/>
        <v>109.27</v>
      </c>
      <c r="F17" s="23">
        <v>111.21</v>
      </c>
      <c r="G17" s="24">
        <f t="shared" ref="G17" si="5">E17-F17</f>
        <v>-1.9399999999999977</v>
      </c>
      <c r="H17" s="25">
        <f t="shared" si="1"/>
        <v>13.700000000000003</v>
      </c>
      <c r="I17">
        <v>13.7</v>
      </c>
      <c r="J17" s="63">
        <f t="shared" si="2"/>
        <v>109.27</v>
      </c>
    </row>
    <row r="18" spans="1:10">
      <c r="A18" s="19"/>
      <c r="B18" s="26"/>
      <c r="C18" s="21"/>
      <c r="D18" s="51"/>
      <c r="E18" s="22"/>
      <c r="F18" s="23"/>
      <c r="G18" s="24"/>
      <c r="H18" s="25"/>
      <c r="J18" s="63"/>
    </row>
    <row r="19" spans="1:10" ht="15.75" thickBot="1">
      <c r="A19" s="27"/>
      <c r="B19" s="28" t="s">
        <v>25</v>
      </c>
      <c r="C19" s="21" t="s">
        <v>18</v>
      </c>
      <c r="D19" s="29">
        <f>SUM(D9:D18)-D10+D10</f>
        <v>314.27999999999997</v>
      </c>
      <c r="E19" s="29">
        <f>SUM(E9:E18)-E10+E10</f>
        <v>1445.87</v>
      </c>
      <c r="F19" s="29">
        <f>SUM(F9:F18)-F10+F10</f>
        <v>1586.8799999999999</v>
      </c>
      <c r="G19" s="29">
        <f>SUM(G9:G18)</f>
        <v>-141.01</v>
      </c>
      <c r="H19" s="30">
        <f>SUM(H9:H18)</f>
        <v>173.26999999999998</v>
      </c>
      <c r="I19">
        <f>SUM(I9:I18)</f>
        <v>173.27</v>
      </c>
      <c r="J19" s="63"/>
    </row>
    <row r="20" spans="1:10" ht="15.75" thickBot="1">
      <c r="A20" s="74" t="s">
        <v>38</v>
      </c>
      <c r="B20" s="74"/>
      <c r="C20" s="74"/>
      <c r="D20" s="74"/>
      <c r="E20" s="74"/>
      <c r="F20" s="74"/>
      <c r="G20" s="74"/>
      <c r="H20" s="74"/>
    </row>
    <row r="21" spans="1:10">
      <c r="A21" s="31">
        <v>1</v>
      </c>
      <c r="B21" s="32" t="s">
        <v>26</v>
      </c>
      <c r="C21" s="33" t="s">
        <v>6</v>
      </c>
      <c r="D21" s="75"/>
      <c r="E21" s="75"/>
      <c r="F21" s="75"/>
      <c r="G21" s="75"/>
      <c r="H21" s="34">
        <v>11414</v>
      </c>
    </row>
    <row r="22" spans="1:10">
      <c r="A22" s="19">
        <v>2</v>
      </c>
      <c r="B22" s="35" t="s">
        <v>27</v>
      </c>
      <c r="C22" s="36" t="s">
        <v>28</v>
      </c>
      <c r="D22" s="76"/>
      <c r="E22" s="76"/>
      <c r="F22" s="76"/>
      <c r="G22" s="76"/>
      <c r="H22" s="37">
        <v>21353</v>
      </c>
    </row>
    <row r="23" spans="1:10">
      <c r="A23" s="19">
        <v>3</v>
      </c>
      <c r="B23" s="35" t="s">
        <v>29</v>
      </c>
      <c r="C23" s="36" t="s">
        <v>30</v>
      </c>
      <c r="D23" s="76"/>
      <c r="E23" s="76"/>
      <c r="F23" s="76"/>
      <c r="G23" s="76"/>
      <c r="H23" s="37">
        <v>291.43</v>
      </c>
    </row>
    <row r="24" spans="1:10">
      <c r="A24" s="19">
        <v>4</v>
      </c>
      <c r="B24" s="35" t="s">
        <v>31</v>
      </c>
      <c r="C24" s="36" t="s">
        <v>30</v>
      </c>
      <c r="D24" s="76"/>
      <c r="E24" s="76"/>
      <c r="F24" s="76"/>
      <c r="G24" s="76"/>
      <c r="H24" s="37">
        <v>41.61</v>
      </c>
    </row>
    <row r="25" spans="1:10">
      <c r="A25" s="19">
        <v>5</v>
      </c>
      <c r="B25" s="35" t="s">
        <v>32</v>
      </c>
      <c r="C25" s="36" t="s">
        <v>33</v>
      </c>
      <c r="D25" s="76"/>
      <c r="E25" s="76"/>
      <c r="F25" s="76"/>
      <c r="G25" s="76"/>
      <c r="H25" s="37">
        <v>71</v>
      </c>
    </row>
    <row r="26" spans="1:10" ht="15.75" thickBot="1">
      <c r="A26" s="38">
        <v>6</v>
      </c>
      <c r="B26" s="39" t="s">
        <v>34</v>
      </c>
      <c r="C26" s="40" t="s">
        <v>33</v>
      </c>
      <c r="D26" s="77"/>
      <c r="E26" s="77"/>
      <c r="F26" s="77"/>
      <c r="G26" s="77"/>
      <c r="H26" s="41">
        <v>71</v>
      </c>
    </row>
    <row r="27" spans="1:10" ht="15.75" thickBot="1">
      <c r="A27" s="78"/>
      <c r="B27" s="78"/>
      <c r="C27" s="78"/>
      <c r="D27" s="78"/>
      <c r="E27" s="78"/>
      <c r="F27" s="78"/>
      <c r="G27" s="78"/>
      <c r="H27" s="78"/>
    </row>
    <row r="28" spans="1:10">
      <c r="A28" s="1" t="s">
        <v>2</v>
      </c>
      <c r="B28" s="79" t="s">
        <v>39</v>
      </c>
      <c r="C28" s="79"/>
      <c r="D28" s="79"/>
      <c r="E28" s="79"/>
      <c r="F28" s="3" t="s">
        <v>4</v>
      </c>
      <c r="G28" s="9"/>
      <c r="H28" s="9"/>
    </row>
    <row r="29" spans="1:10">
      <c r="A29" s="2">
        <v>1</v>
      </c>
      <c r="B29" s="80" t="s">
        <v>42</v>
      </c>
      <c r="C29" s="80"/>
      <c r="D29" s="80"/>
      <c r="E29" s="80"/>
      <c r="F29" s="4">
        <v>38.39</v>
      </c>
      <c r="G29" s="55"/>
      <c r="H29" s="9"/>
    </row>
    <row r="30" spans="1:10">
      <c r="A30" s="5">
        <v>2</v>
      </c>
      <c r="B30" s="82" t="s">
        <v>48</v>
      </c>
      <c r="C30" s="83"/>
      <c r="D30" s="83"/>
      <c r="E30" s="84"/>
      <c r="F30" s="6">
        <v>1</v>
      </c>
      <c r="G30" s="9"/>
      <c r="H30" s="9"/>
    </row>
    <row r="31" spans="1:10">
      <c r="A31" s="5">
        <v>3</v>
      </c>
      <c r="B31" s="82" t="s">
        <v>49</v>
      </c>
      <c r="C31" s="83"/>
      <c r="D31" s="83"/>
      <c r="E31" s="84"/>
      <c r="F31" s="6">
        <f>1.72+1.5</f>
        <v>3.2199999999999998</v>
      </c>
      <c r="G31" s="9"/>
      <c r="H31" s="9"/>
    </row>
    <row r="32" spans="1:10">
      <c r="A32" s="5">
        <v>4</v>
      </c>
      <c r="B32" s="62" t="s">
        <v>50</v>
      </c>
      <c r="C32" s="49"/>
      <c r="D32" s="49"/>
      <c r="E32" s="50"/>
      <c r="F32" s="6">
        <v>0.3</v>
      </c>
      <c r="G32" s="9"/>
      <c r="H32" s="9"/>
    </row>
    <row r="33" spans="1:8">
      <c r="A33" s="5">
        <v>5</v>
      </c>
      <c r="B33" s="56" t="s">
        <v>43</v>
      </c>
      <c r="C33" s="57"/>
      <c r="D33" s="57"/>
      <c r="E33" s="58"/>
      <c r="F33" s="6">
        <v>3.2</v>
      </c>
      <c r="G33" s="9"/>
      <c r="H33" s="9"/>
    </row>
    <row r="34" spans="1:8">
      <c r="A34" s="5">
        <v>6</v>
      </c>
      <c r="B34" s="56" t="s">
        <v>44</v>
      </c>
      <c r="C34" s="57"/>
      <c r="D34" s="57"/>
      <c r="E34" s="58"/>
      <c r="F34" s="6">
        <v>2.63</v>
      </c>
      <c r="G34" s="9"/>
      <c r="H34" s="9"/>
    </row>
    <row r="35" spans="1:8" ht="18.75" customHeight="1">
      <c r="A35" s="5">
        <v>7</v>
      </c>
      <c r="B35" s="82" t="s">
        <v>51</v>
      </c>
      <c r="C35" s="83"/>
      <c r="D35" s="83"/>
      <c r="E35" s="84"/>
      <c r="F35" s="6">
        <v>15.78</v>
      </c>
      <c r="G35" s="9"/>
      <c r="H35" s="9"/>
    </row>
    <row r="36" spans="1:8">
      <c r="A36" s="5">
        <v>8</v>
      </c>
      <c r="B36" s="59" t="s">
        <v>45</v>
      </c>
      <c r="C36" s="60"/>
      <c r="D36" s="60"/>
      <c r="E36" s="61"/>
      <c r="F36" s="6">
        <v>50.5</v>
      </c>
      <c r="G36" s="9"/>
      <c r="H36" s="9"/>
    </row>
    <row r="37" spans="1:8" ht="18" customHeight="1">
      <c r="A37" s="5">
        <v>9</v>
      </c>
      <c r="B37" s="82" t="s">
        <v>46</v>
      </c>
      <c r="C37" s="83"/>
      <c r="D37" s="83"/>
      <c r="E37" s="84"/>
      <c r="F37" s="6">
        <v>17.41</v>
      </c>
      <c r="G37" s="9"/>
      <c r="H37" s="9"/>
    </row>
    <row r="38" spans="1:8" ht="24" customHeight="1">
      <c r="A38" s="5">
        <v>10</v>
      </c>
      <c r="B38" s="82" t="s">
        <v>47</v>
      </c>
      <c r="C38" s="83"/>
      <c r="D38" s="83"/>
      <c r="E38" s="84"/>
      <c r="F38" s="6">
        <v>43.37</v>
      </c>
      <c r="G38" s="9"/>
      <c r="H38" s="9"/>
    </row>
    <row r="39" spans="1:8" ht="15.75" thickBot="1">
      <c r="A39" s="7"/>
      <c r="B39" s="85" t="s">
        <v>1</v>
      </c>
      <c r="C39" s="86"/>
      <c r="D39" s="86"/>
      <c r="E39" s="86"/>
      <c r="F39" s="8">
        <f>SUM(F29:F38)</f>
        <v>175.8</v>
      </c>
      <c r="G39" s="55"/>
      <c r="H39" s="9"/>
    </row>
    <row r="40" spans="1:8" ht="15.75" thickBot="1">
      <c r="A40" s="38"/>
      <c r="B40" s="39"/>
      <c r="C40" s="33"/>
      <c r="D40" s="42"/>
      <c r="E40" s="41"/>
      <c r="F40" s="9"/>
      <c r="G40" s="9"/>
      <c r="H40" s="9"/>
    </row>
    <row r="41" spans="1:8" ht="15.75" thickBot="1">
      <c r="A41" s="38"/>
      <c r="B41" s="45" t="s">
        <v>35</v>
      </c>
      <c r="C41" s="46" t="s">
        <v>18</v>
      </c>
      <c r="D41" s="45"/>
      <c r="E41" s="43">
        <v>20.93</v>
      </c>
      <c r="F41" s="9"/>
      <c r="G41" s="9"/>
      <c r="H41" s="9"/>
    </row>
    <row r="42" spans="1:8" ht="15.75" thickBot="1">
      <c r="A42" s="38"/>
      <c r="B42" s="45" t="s">
        <v>41</v>
      </c>
      <c r="C42" s="46" t="s">
        <v>18</v>
      </c>
      <c r="D42" s="45"/>
      <c r="E42" s="47">
        <f>F10</f>
        <v>281.95999999999998</v>
      </c>
      <c r="F42" s="44"/>
      <c r="G42" s="44"/>
      <c r="H42" s="44"/>
    </row>
    <row r="43" spans="1:8" ht="15.75" thickBot="1">
      <c r="A43" s="38"/>
      <c r="B43" s="45" t="s">
        <v>40</v>
      </c>
      <c r="C43" s="46" t="s">
        <v>18</v>
      </c>
      <c r="D43" s="45"/>
      <c r="E43" s="48">
        <f>F39</f>
        <v>175.8</v>
      </c>
    </row>
    <row r="44" spans="1:8" ht="15.75" thickBot="1">
      <c r="A44" s="38"/>
      <c r="B44" s="45" t="s">
        <v>52</v>
      </c>
      <c r="C44" s="46" t="s">
        <v>18</v>
      </c>
      <c r="D44" s="45"/>
      <c r="E44" s="47">
        <f>E41+E43-E42</f>
        <v>-85.229999999999961</v>
      </c>
    </row>
    <row r="48" spans="1:8">
      <c r="B48" s="87" t="s">
        <v>36</v>
      </c>
      <c r="C48" s="87"/>
      <c r="D48" s="87"/>
      <c r="E48" s="54"/>
      <c r="F48" s="81"/>
      <c r="G48" s="81"/>
    </row>
  </sheetData>
  <mergeCells count="27">
    <mergeCell ref="F48:G48"/>
    <mergeCell ref="B30:E30"/>
    <mergeCell ref="B31:E31"/>
    <mergeCell ref="B39:E39"/>
    <mergeCell ref="B48:D48"/>
    <mergeCell ref="B37:E37"/>
    <mergeCell ref="B38:E38"/>
    <mergeCell ref="B35:E35"/>
    <mergeCell ref="D25:G25"/>
    <mergeCell ref="D26:G26"/>
    <mergeCell ref="A27:H27"/>
    <mergeCell ref="B28:E28"/>
    <mergeCell ref="B29:E29"/>
    <mergeCell ref="A20:H20"/>
    <mergeCell ref="D21:G21"/>
    <mergeCell ref="D22:G22"/>
    <mergeCell ref="D23:G23"/>
    <mergeCell ref="D24:G24"/>
    <mergeCell ref="B2:H2"/>
    <mergeCell ref="B5:H5"/>
    <mergeCell ref="A6:A7"/>
    <mergeCell ref="B6:B7"/>
    <mergeCell ref="C6:C7"/>
    <mergeCell ref="D6:D7"/>
    <mergeCell ref="E6:F6"/>
    <mergeCell ref="G6:G7"/>
    <mergeCell ref="H6:H7"/>
  </mergeCells>
  <pageMargins left="0" right="0" top="0" bottom="0" header="0.31496062992125984" footer="0.31496062992125984"/>
  <pageSetup paperSize="9" scale="73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2014г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2015-03-13T02:20:36Z</dcterms:modified>
</cp:coreProperties>
</file>